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430"/>
  </bookViews>
  <sheets>
    <sheet name="גיליון1" sheetId="1" r:id="rId1"/>
    <sheet name="גיליון3" sheetId="3" r:id="rId2"/>
  </sheets>
  <definedNames>
    <definedName name="_xlnm.Print_Area" localSheetId="0">גיליון1!$A$1:$I$65</definedName>
  </definedNames>
  <calcPr calcId="145621"/>
</workbook>
</file>

<file path=xl/calcChain.xml><?xml version="1.0" encoding="utf-8"?>
<calcChain xmlns="http://schemas.openxmlformats.org/spreadsheetml/2006/main">
  <c r="E9" i="1" l="1"/>
  <c r="O3" i="1" s="1"/>
  <c r="E10" i="1"/>
  <c r="O4" i="1" s="1"/>
  <c r="O6" i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E16" i="1"/>
  <c r="E17" i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B16" i="1"/>
  <c r="B17" i="1" s="1"/>
  <c r="F1" i="1"/>
  <c r="C16" i="1" l="1"/>
  <c r="C17" i="1"/>
  <c r="B18" i="1"/>
  <c r="F34" i="1"/>
  <c r="F22" i="1"/>
  <c r="F40" i="1"/>
  <c r="F42" i="1"/>
  <c r="F25" i="1"/>
  <c r="F64" i="1"/>
  <c r="F26" i="1"/>
  <c r="F43" i="1"/>
  <c r="F19" i="1"/>
  <c r="F36" i="1"/>
  <c r="F32" i="1"/>
  <c r="F38" i="1"/>
  <c r="F16" i="1"/>
  <c r="F50" i="1"/>
  <c r="F60" i="1"/>
  <c r="F28" i="1"/>
  <c r="F63" i="1"/>
  <c r="F45" i="1"/>
  <c r="F52" i="1"/>
  <c r="F61" i="1"/>
  <c r="F44" i="1"/>
  <c r="F31" i="1"/>
  <c r="F41" i="1"/>
  <c r="F39" i="1"/>
  <c r="F55" i="1"/>
  <c r="F49" i="1"/>
  <c r="F20" i="1"/>
  <c r="F35" i="1"/>
  <c r="F24" i="1"/>
  <c r="F21" i="1"/>
  <c r="F27" i="1"/>
  <c r="F29" i="1"/>
  <c r="F48" i="1"/>
  <c r="F46" i="1"/>
  <c r="F37" i="1"/>
  <c r="F51" i="1"/>
  <c r="F33" i="1"/>
  <c r="F47" i="1"/>
  <c r="F30" i="1"/>
  <c r="F23" i="1"/>
  <c r="F62" i="1"/>
  <c r="F18" i="1"/>
  <c r="F57" i="1"/>
  <c r="F56" i="1"/>
  <c r="F58" i="1"/>
  <c r="F59" i="1"/>
  <c r="F53" i="1"/>
  <c r="F54" i="1"/>
  <c r="F65" i="1"/>
  <c r="F17" i="1"/>
  <c r="I16" i="1" l="1"/>
  <c r="I17" i="1"/>
  <c r="B19" i="1"/>
  <c r="C18" i="1"/>
  <c r="I18" i="1" s="1"/>
  <c r="C19" i="1" l="1"/>
  <c r="I19" i="1" s="1"/>
  <c r="B20" i="1"/>
  <c r="C20" i="1" l="1"/>
  <c r="I20" i="1" s="1"/>
  <c r="B21" i="1"/>
  <c r="C21" i="1" l="1"/>
  <c r="I21" i="1" s="1"/>
  <c r="B22" i="1"/>
  <c r="B23" i="1" l="1"/>
  <c r="C22" i="1"/>
  <c r="I22" i="1" s="1"/>
  <c r="C23" i="1" l="1"/>
  <c r="I23" i="1" s="1"/>
  <c r="B24" i="1"/>
  <c r="C24" i="1" l="1"/>
  <c r="I24" i="1" s="1"/>
  <c r="B25" i="1"/>
  <c r="C25" i="1" l="1"/>
  <c r="I25" i="1" s="1"/>
  <c r="B26" i="1"/>
  <c r="B27" i="1" l="1"/>
  <c r="C26" i="1"/>
  <c r="I26" i="1" s="1"/>
  <c r="C27" i="1" l="1"/>
  <c r="I27" i="1" s="1"/>
  <c r="B28" i="1"/>
  <c r="C28" i="1" l="1"/>
  <c r="I28" i="1" s="1"/>
  <c r="B29" i="1"/>
  <c r="C29" i="1" l="1"/>
  <c r="I29" i="1" s="1"/>
  <c r="B30" i="1"/>
  <c r="B31" i="1" l="1"/>
  <c r="C30" i="1"/>
  <c r="I30" i="1" s="1"/>
  <c r="C31" i="1" l="1"/>
  <c r="I31" i="1" s="1"/>
  <c r="B32" i="1"/>
  <c r="C32" i="1" l="1"/>
  <c r="I32" i="1" s="1"/>
  <c r="B33" i="1"/>
  <c r="C33" i="1" l="1"/>
  <c r="I33" i="1" s="1"/>
  <c r="B34" i="1"/>
  <c r="B35" i="1" l="1"/>
  <c r="C34" i="1"/>
  <c r="I34" i="1" s="1"/>
  <c r="C35" i="1" l="1"/>
  <c r="I35" i="1" s="1"/>
  <c r="B36" i="1"/>
  <c r="C36" i="1" l="1"/>
  <c r="I36" i="1" s="1"/>
  <c r="B37" i="1"/>
  <c r="C37" i="1" l="1"/>
  <c r="I37" i="1" s="1"/>
  <c r="B38" i="1"/>
  <c r="B39" i="1" l="1"/>
  <c r="C38" i="1"/>
  <c r="I38" i="1" s="1"/>
  <c r="C39" i="1" l="1"/>
  <c r="I39" i="1" s="1"/>
  <c r="B40" i="1"/>
  <c r="C40" i="1" l="1"/>
  <c r="I40" i="1" s="1"/>
  <c r="B41" i="1"/>
  <c r="C41" i="1" l="1"/>
  <c r="I41" i="1" s="1"/>
  <c r="B42" i="1"/>
  <c r="C42" i="1" l="1"/>
  <c r="I42" i="1" s="1"/>
  <c r="B43" i="1"/>
  <c r="C43" i="1" l="1"/>
  <c r="I43" i="1" s="1"/>
  <c r="B44" i="1"/>
  <c r="B45" i="1" l="1"/>
  <c r="C44" i="1"/>
  <c r="I44" i="1" s="1"/>
  <c r="C45" i="1" l="1"/>
  <c r="I45" i="1" s="1"/>
  <c r="B46" i="1"/>
  <c r="C46" i="1" l="1"/>
  <c r="I46" i="1" s="1"/>
  <c r="B47" i="1"/>
  <c r="C47" i="1" l="1"/>
  <c r="I47" i="1" s="1"/>
  <c r="B48" i="1"/>
  <c r="C48" i="1" l="1"/>
  <c r="I48" i="1" s="1"/>
  <c r="B49" i="1"/>
  <c r="C49" i="1" l="1"/>
  <c r="I49" i="1" s="1"/>
  <c r="B50" i="1"/>
  <c r="C50" i="1" l="1"/>
  <c r="I50" i="1" s="1"/>
  <c r="B51" i="1"/>
  <c r="C51" i="1" l="1"/>
  <c r="I51" i="1" s="1"/>
  <c r="B52" i="1"/>
  <c r="B53" i="1" l="1"/>
  <c r="C52" i="1"/>
  <c r="I52" i="1" s="1"/>
  <c r="C53" i="1" l="1"/>
  <c r="I53" i="1" s="1"/>
  <c r="B54" i="1"/>
  <c r="C54" i="1" l="1"/>
  <c r="I54" i="1" s="1"/>
  <c r="B55" i="1"/>
  <c r="C55" i="1" l="1"/>
  <c r="I55" i="1" s="1"/>
  <c r="B56" i="1"/>
  <c r="C56" i="1" l="1"/>
  <c r="I56" i="1" s="1"/>
  <c r="B57" i="1"/>
  <c r="C57" i="1" l="1"/>
  <c r="I57" i="1" s="1"/>
  <c r="B58" i="1"/>
  <c r="C58" i="1" l="1"/>
  <c r="I58" i="1" s="1"/>
  <c r="B59" i="1"/>
  <c r="C59" i="1" l="1"/>
  <c r="I59" i="1" s="1"/>
  <c r="B60" i="1"/>
  <c r="B61" i="1" l="1"/>
  <c r="C60" i="1"/>
  <c r="I60" i="1" s="1"/>
  <c r="C61" i="1" l="1"/>
  <c r="I61" i="1" s="1"/>
  <c r="B62" i="1"/>
  <c r="C62" i="1" l="1"/>
  <c r="I62" i="1" s="1"/>
  <c r="B63" i="1"/>
  <c r="C63" i="1" l="1"/>
  <c r="I63" i="1" s="1"/>
  <c r="B64" i="1"/>
  <c r="C64" i="1" l="1"/>
  <c r="I64" i="1" s="1"/>
  <c r="B65" i="1"/>
  <c r="C65" i="1" s="1"/>
  <c r="I65" i="1" s="1"/>
</calcChain>
</file>

<file path=xl/sharedStrings.xml><?xml version="1.0" encoding="utf-8"?>
<sst xmlns="http://schemas.openxmlformats.org/spreadsheetml/2006/main" count="32" uniqueCount="21">
  <si>
    <t xml:space="preserve">לכבוד </t>
  </si>
  <si>
    <t xml:space="preserve"> </t>
  </si>
  <si>
    <t>פרמיה חודשית</t>
  </si>
  <si>
    <t>תשואה שנתית ברוטו</t>
  </si>
  <si>
    <t>נטו לחוסך</t>
  </si>
  <si>
    <t>ערך חיסכון שוטף</t>
  </si>
  <si>
    <t>ערך חיסכון חד פעמי</t>
  </si>
  <si>
    <t>פרמיה חד פעמית</t>
  </si>
  <si>
    <t>סה"כ חיסכון</t>
  </si>
  <si>
    <t>הנדון : חישוב חיסכון בתכנית "חיסכון פיננסי"</t>
  </si>
  <si>
    <t>גיל כניסה</t>
  </si>
  <si>
    <t>גיל</t>
  </si>
  <si>
    <t>דמי ניהול מפרמיה</t>
  </si>
  <si>
    <t>פרמיה לחיסכון</t>
  </si>
  <si>
    <t>עוגן</t>
  </si>
  <si>
    <t>אופק</t>
  </si>
  <si>
    <t>ריבית חודשית לעוגן</t>
  </si>
  <si>
    <t>ריבית חודשית לאופק</t>
  </si>
  <si>
    <t>דמי ניהול מצבירה לעוגן</t>
  </si>
  <si>
    <t>דמי ניהול מצבירה לאופק</t>
  </si>
  <si>
    <t>ישראל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</si>
</sst>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&quot;₪&quot;\ #,##0"/>
  </numFmts>
  <fonts count="12" x14ac:knownFonts="1">
    <font>
      <sz val="12"/>
      <name val="Times New Roman"/>
      <charset val="177"/>
    </font>
    <font>
      <sz val="12"/>
      <name val="Times New Roman"/>
      <charset val="177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65" fontId="5" fillId="0" borderId="1" xfId="0" applyNumberFormat="1" applyFont="1" applyBorder="1" applyProtection="1">
      <protection locked="0"/>
    </xf>
    <xf numFmtId="0" fontId="2" fillId="0" borderId="0" xfId="0" applyFont="1" applyProtection="1"/>
    <xf numFmtId="14" fontId="3" fillId="0" borderId="0" xfId="0" applyNumberFormat="1" applyFont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0" fontId="2" fillId="0" borderId="2" xfId="0" applyFont="1" applyBorder="1" applyProtection="1"/>
    <xf numFmtId="10" fontId="9" fillId="0" borderId="1" xfId="0" applyNumberFormat="1" applyFont="1" applyBorder="1" applyProtection="1"/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wrapText="1"/>
    </xf>
    <xf numFmtId="0" fontId="6" fillId="0" borderId="0" xfId="0" applyFont="1" applyProtection="1"/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wrapText="1"/>
    </xf>
    <xf numFmtId="0" fontId="6" fillId="0" borderId="7" xfId="0" applyFont="1" applyBorder="1" applyAlignment="1" applyProtection="1">
      <alignment vertical="center"/>
    </xf>
    <xf numFmtId="165" fontId="2" fillId="0" borderId="8" xfId="0" applyNumberFormat="1" applyFont="1" applyBorder="1" applyProtection="1"/>
    <xf numFmtId="165" fontId="2" fillId="0" borderId="9" xfId="0" applyNumberFormat="1" applyFont="1" applyBorder="1" applyProtection="1"/>
    <xf numFmtId="165" fontId="2" fillId="0" borderId="10" xfId="0" applyNumberFormat="1" applyFont="1" applyBorder="1" applyProtection="1"/>
    <xf numFmtId="165" fontId="8" fillId="0" borderId="1" xfId="0" applyNumberFormat="1" applyFont="1" applyBorder="1" applyProtection="1">
      <protection locked="0"/>
    </xf>
    <xf numFmtId="0" fontId="2" fillId="0" borderId="0" xfId="0" applyFont="1" applyBorder="1" applyProtection="1"/>
    <xf numFmtId="10" fontId="9" fillId="0" borderId="0" xfId="0" applyNumberFormat="1" applyFont="1" applyBorder="1" applyProtection="1"/>
    <xf numFmtId="0" fontId="10" fillId="0" borderId="1" xfId="0" applyFont="1" applyBorder="1" applyAlignment="1" applyProtection="1"/>
    <xf numFmtId="1" fontId="6" fillId="0" borderId="8" xfId="0" applyNumberFormat="1" applyFont="1" applyBorder="1" applyProtection="1"/>
    <xf numFmtId="1" fontId="6" fillId="0" borderId="9" xfId="0" applyNumberFormat="1" applyFont="1" applyBorder="1" applyProtection="1"/>
    <xf numFmtId="10" fontId="2" fillId="2" borderId="1" xfId="0" applyNumberFormat="1" applyFont="1" applyFill="1" applyBorder="1" applyProtection="1">
      <protection locked="0"/>
    </xf>
    <xf numFmtId="10" fontId="5" fillId="0" borderId="1" xfId="0" applyNumberFormat="1" applyFont="1" applyBorder="1" applyProtection="1"/>
    <xf numFmtId="10" fontId="5" fillId="0" borderId="0" xfId="0" applyNumberFormat="1" applyFont="1" applyBorder="1" applyProtection="1"/>
    <xf numFmtId="9" fontId="6" fillId="2" borderId="1" xfId="1" applyFont="1" applyFill="1" applyBorder="1" applyProtection="1">
      <protection locked="0"/>
    </xf>
    <xf numFmtId="0" fontId="10" fillId="0" borderId="1" xfId="0" applyFont="1" applyBorder="1" applyProtection="1"/>
    <xf numFmtId="0" fontId="10" fillId="0" borderId="0" xfId="0" applyFont="1" applyBorder="1" applyAlignment="1" applyProtection="1"/>
    <xf numFmtId="1" fontId="11" fillId="0" borderId="0" xfId="0" applyNumberFormat="1" applyFont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0" fontId="2" fillId="0" borderId="11" xfId="0" applyFont="1" applyBorder="1" applyProtection="1"/>
    <xf numFmtId="10" fontId="5" fillId="0" borderId="12" xfId="0" applyNumberFormat="1" applyFont="1" applyBorder="1" applyProtection="1"/>
    <xf numFmtId="10" fontId="2" fillId="5" borderId="1" xfId="1" applyNumberFormat="1" applyFont="1" applyFill="1" applyBorder="1" applyProtection="1"/>
    <xf numFmtId="1" fontId="11" fillId="2" borderId="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10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4" fillId="0" borderId="0" xfId="0" applyFont="1" applyAlignment="1" applyProtection="1"/>
    <xf numFmtId="0" fontId="0" fillId="0" borderId="0" xfId="0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180975</xdr:rowOff>
    </xdr:from>
    <xdr:to>
      <xdr:col>11</xdr:col>
      <xdr:colOff>1352550</xdr:colOff>
      <xdr:row>3</xdr:row>
      <xdr:rowOff>171450</xdr:rowOff>
    </xdr:to>
    <xdr:pic>
      <xdr:nvPicPr>
        <xdr:cNvPr id="3" name="תמונה 1" descr="cid:image001.jpg@01D10723.1A194AD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022500" y="180975"/>
          <a:ext cx="1962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rightToLeft="1" tabSelected="1" workbookViewId="0">
      <selection activeCell="C8" sqref="C8"/>
    </sheetView>
  </sheetViews>
  <sheetFormatPr defaultColWidth="9" defaultRowHeight="18.75" x14ac:dyDescent="0.3"/>
  <cols>
    <col min="1" max="1" width="9.625" style="2" customWidth="1"/>
    <col min="2" max="2" width="11.625" style="2" customWidth="1"/>
    <col min="3" max="3" width="15.25" style="2" customWidth="1"/>
    <col min="4" max="4" width="11.5" style="2" customWidth="1"/>
    <col min="5" max="5" width="9.75" style="2" customWidth="1"/>
    <col min="6" max="6" width="14.125" style="2" customWidth="1"/>
    <col min="7" max="7" width="4.875" style="2" customWidth="1"/>
    <col min="8" max="8" width="6" style="2" customWidth="1"/>
    <col min="9" max="9" width="14.75" style="2" customWidth="1"/>
    <col min="10" max="10" width="5.5" style="2" customWidth="1"/>
    <col min="11" max="11" width="8" style="2" customWidth="1"/>
    <col min="12" max="12" width="18.375" style="2" customWidth="1"/>
    <col min="13" max="13" width="4.25" style="2" customWidth="1"/>
    <col min="14" max="14" width="19.5" style="2" customWidth="1"/>
    <col min="15" max="15" width="14.75" style="2" customWidth="1"/>
    <col min="16" max="16384" width="9" style="2"/>
  </cols>
  <sheetData>
    <row r="1" spans="1:15" x14ac:dyDescent="0.3">
      <c r="A1" s="2" t="s">
        <v>0</v>
      </c>
      <c r="F1" s="3">
        <f ca="1">TODAY()</f>
        <v>42640</v>
      </c>
      <c r="K1" s="38"/>
      <c r="L1" s="39"/>
    </row>
    <row r="2" spans="1:15" ht="19.5" thickBot="1" x14ac:dyDescent="0.35">
      <c r="A2" s="40" t="s">
        <v>20</v>
      </c>
      <c r="B2" s="40"/>
      <c r="C2" s="40"/>
    </row>
    <row r="3" spans="1:15" ht="19.5" thickBot="1" x14ac:dyDescent="0.35">
      <c r="L3" s="2" t="s">
        <v>1</v>
      </c>
      <c r="M3" s="2" t="s">
        <v>1</v>
      </c>
      <c r="N3" s="4" t="s">
        <v>16</v>
      </c>
      <c r="O3" s="5">
        <f>((1+E9)^(1/12))-1</f>
        <v>2.6024255671153185E-3</v>
      </c>
    </row>
    <row r="4" spans="1:15" ht="19.5" thickBot="1" x14ac:dyDescent="0.35">
      <c r="A4" s="41" t="s">
        <v>9</v>
      </c>
      <c r="B4" s="41"/>
      <c r="C4" s="41"/>
      <c r="D4" s="42"/>
      <c r="L4" s="2" t="s">
        <v>1</v>
      </c>
      <c r="N4" s="4" t="s">
        <v>17</v>
      </c>
      <c r="O4" s="5">
        <f>((1+E10)^(1/12))-1</f>
        <v>2.6024255671153185E-3</v>
      </c>
    </row>
    <row r="5" spans="1:15" ht="19.5" thickBot="1" x14ac:dyDescent="0.35"/>
    <row r="6" spans="1:15" ht="19.5" thickBot="1" x14ac:dyDescent="0.35">
      <c r="A6" s="4" t="s">
        <v>2</v>
      </c>
      <c r="B6" s="4"/>
      <c r="C6" s="1">
        <v>1000</v>
      </c>
      <c r="E6" s="2" t="s">
        <v>1</v>
      </c>
      <c r="N6" s="27" t="s">
        <v>13</v>
      </c>
      <c r="O6" s="4">
        <f>C6*(1-C7)</f>
        <v>1000</v>
      </c>
    </row>
    <row r="7" spans="1:15" ht="19.5" thickBot="1" x14ac:dyDescent="0.35">
      <c r="A7" s="36" t="s">
        <v>12</v>
      </c>
      <c r="B7" s="37"/>
      <c r="C7" s="26">
        <v>0</v>
      </c>
    </row>
    <row r="8" spans="1:15" ht="19.5" thickBot="1" x14ac:dyDescent="0.35">
      <c r="A8" s="4" t="s">
        <v>7</v>
      </c>
      <c r="B8" s="4"/>
      <c r="C8" s="17">
        <v>100000</v>
      </c>
      <c r="J8" s="2" t="s">
        <v>1</v>
      </c>
    </row>
    <row r="9" spans="1:15" ht="19.5" thickBot="1" x14ac:dyDescent="0.35">
      <c r="A9" s="36" t="s">
        <v>18</v>
      </c>
      <c r="B9" s="37"/>
      <c r="C9" s="34">
        <v>8.0000000000000002E-3</v>
      </c>
      <c r="D9" s="6" t="s">
        <v>4</v>
      </c>
      <c r="E9" s="7">
        <f>(1+C11)*(1-C9)-1</f>
        <v>3.167999999999993E-2</v>
      </c>
    </row>
    <row r="10" spans="1:15" ht="19.5" thickBot="1" x14ac:dyDescent="0.35">
      <c r="A10" s="36" t="s">
        <v>19</v>
      </c>
      <c r="B10" s="37"/>
      <c r="C10" s="23">
        <v>8.0000000000000002E-3</v>
      </c>
      <c r="D10" s="6" t="s">
        <v>4</v>
      </c>
      <c r="E10" s="7">
        <f>(1+C11)*(1-C10)-1</f>
        <v>3.167999999999993E-2</v>
      </c>
      <c r="K10" s="2" t="s">
        <v>1</v>
      </c>
    </row>
    <row r="11" spans="1:15" ht="19.5" thickBot="1" x14ac:dyDescent="0.35">
      <c r="A11" s="4" t="s">
        <v>3</v>
      </c>
      <c r="B11" s="4"/>
      <c r="C11" s="24">
        <v>0.04</v>
      </c>
      <c r="D11" s="32" t="s">
        <v>1</v>
      </c>
      <c r="E11" s="33" t="s">
        <v>1</v>
      </c>
      <c r="K11" s="2" t="s">
        <v>1</v>
      </c>
    </row>
    <row r="12" spans="1:15" ht="19.5" thickBot="1" x14ac:dyDescent="0.35">
      <c r="A12" s="20" t="s">
        <v>10</v>
      </c>
      <c r="B12" s="35">
        <v>23</v>
      </c>
      <c r="C12" s="25"/>
      <c r="D12" s="18"/>
      <c r="E12" s="19"/>
    </row>
    <row r="13" spans="1:15" x14ac:dyDescent="0.3">
      <c r="A13" s="28"/>
      <c r="B13" s="29"/>
      <c r="C13" s="25"/>
      <c r="D13" s="18"/>
      <c r="E13" s="19"/>
    </row>
    <row r="14" spans="1:15" ht="19.5" thickBot="1" x14ac:dyDescent="0.35">
      <c r="C14" s="30" t="s">
        <v>14</v>
      </c>
      <c r="F14" s="31" t="s">
        <v>15</v>
      </c>
    </row>
    <row r="15" spans="1:15" ht="39" thickTop="1" thickBot="1" x14ac:dyDescent="0.35">
      <c r="B15" s="8" t="s">
        <v>11</v>
      </c>
      <c r="C15" s="9" t="s">
        <v>5</v>
      </c>
      <c r="D15" s="10"/>
      <c r="E15" s="11" t="s">
        <v>11</v>
      </c>
      <c r="F15" s="12" t="s">
        <v>6</v>
      </c>
      <c r="H15" s="11" t="s">
        <v>11</v>
      </c>
      <c r="I15" s="13" t="s">
        <v>8</v>
      </c>
    </row>
    <row r="16" spans="1:15" ht="20.25" thickTop="1" thickBot="1" x14ac:dyDescent="0.35">
      <c r="B16" s="21">
        <f>$B$12+1</f>
        <v>24</v>
      </c>
      <c r="C16" s="14">
        <f>-FV($O$3,(B16-$B$12)*12,$O$6,,1)</f>
        <v>12204.938824503017</v>
      </c>
      <c r="E16" s="21">
        <f>$B$12+1</f>
        <v>24</v>
      </c>
      <c r="F16" s="15">
        <f t="shared" ref="F16:F47" si="0">-FV($O$4,(E16-$B$12)*12,0,$C$8,1)</f>
        <v>103167.99999999988</v>
      </c>
      <c r="H16" s="21">
        <f>$B$12+1</f>
        <v>24</v>
      </c>
      <c r="I16" s="16">
        <f>C16+F16</f>
        <v>115372.9388245029</v>
      </c>
    </row>
    <row r="17" spans="2:9" ht="20.25" thickTop="1" thickBot="1" x14ac:dyDescent="0.35">
      <c r="B17" s="21">
        <f>B16+1</f>
        <v>25</v>
      </c>
      <c r="C17" s="14">
        <f t="shared" ref="C17:C65" si="1">-FV($O$3,(B17-$B$12)*12,$O$6,,1)</f>
        <v>24796.530110966331</v>
      </c>
      <c r="E17" s="22">
        <f>E16+1</f>
        <v>25</v>
      </c>
      <c r="F17" s="15">
        <f t="shared" si="0"/>
        <v>106436.36223999977</v>
      </c>
      <c r="H17" s="22">
        <f>H16+1</f>
        <v>25</v>
      </c>
      <c r="I17" s="16">
        <f t="shared" ref="I17:I65" si="2">C17+F17</f>
        <v>131232.89235096611</v>
      </c>
    </row>
    <row r="18" spans="2:9" ht="20.25" thickTop="1" thickBot="1" x14ac:dyDescent="0.35">
      <c r="B18" s="21">
        <f t="shared" ref="B18:B65" si="3">B17+1</f>
        <v>26</v>
      </c>
      <c r="C18" s="14">
        <f t="shared" si="1"/>
        <v>37787.023009384684</v>
      </c>
      <c r="E18" s="22">
        <f t="shared" ref="E18:E65" si="4">E17+1</f>
        <v>26</v>
      </c>
      <c r="F18" s="15">
        <f t="shared" si="0"/>
        <v>109808.26619576283</v>
      </c>
      <c r="H18" s="22">
        <f t="shared" ref="H18:H65" si="5">H17+1</f>
        <v>26</v>
      </c>
      <c r="I18" s="16">
        <f t="shared" si="2"/>
        <v>147595.28920514751</v>
      </c>
    </row>
    <row r="19" spans="2:9" ht="20.25" thickTop="1" thickBot="1" x14ac:dyDescent="0.35">
      <c r="B19" s="21">
        <f t="shared" si="3"/>
        <v>27</v>
      </c>
      <c r="C19" s="14">
        <f t="shared" si="1"/>
        <v>51189.054722824992</v>
      </c>
      <c r="E19" s="22">
        <f t="shared" si="4"/>
        <v>27</v>
      </c>
      <c r="F19" s="15">
        <f t="shared" si="0"/>
        <v>113286.99206884447</v>
      </c>
      <c r="H19" s="22">
        <f t="shared" si="5"/>
        <v>27</v>
      </c>
      <c r="I19" s="16">
        <f t="shared" si="2"/>
        <v>164476.04679166945</v>
      </c>
    </row>
    <row r="20" spans="2:9" ht="20.25" thickTop="1" thickBot="1" x14ac:dyDescent="0.35">
      <c r="B20" s="21">
        <f t="shared" si="3"/>
        <v>28</v>
      </c>
      <c r="C20" s="14">
        <f t="shared" si="1"/>
        <v>65015.66280094703</v>
      </c>
      <c r="E20" s="22">
        <f t="shared" si="4"/>
        <v>28</v>
      </c>
      <c r="F20" s="15">
        <f t="shared" si="0"/>
        <v>116875.92397758533</v>
      </c>
      <c r="H20" s="22">
        <f t="shared" si="5"/>
        <v>28</v>
      </c>
      <c r="I20" s="16">
        <f t="shared" si="2"/>
        <v>181891.58677853236</v>
      </c>
    </row>
    <row r="21" spans="2:9" ht="20.25" thickTop="1" thickBot="1" x14ac:dyDescent="0.35">
      <c r="B21" s="21">
        <f t="shared" si="3"/>
        <v>29</v>
      </c>
      <c r="C21" s="14">
        <f t="shared" si="1"/>
        <v>79280.297822983935</v>
      </c>
      <c r="E21" s="22">
        <f t="shared" si="4"/>
        <v>29</v>
      </c>
      <c r="F21" s="15">
        <f t="shared" si="0"/>
        <v>120578.55324919509</v>
      </c>
      <c r="H21" s="22">
        <f t="shared" si="5"/>
        <v>29</v>
      </c>
      <c r="I21" s="16">
        <f t="shared" si="2"/>
        <v>199858.85107217904</v>
      </c>
    </row>
    <row r="22" spans="2:9" ht="20.25" thickTop="1" thickBot="1" x14ac:dyDescent="0.35">
      <c r="B22" s="21">
        <f t="shared" si="3"/>
        <v>30</v>
      </c>
      <c r="C22" s="14">
        <f t="shared" si="1"/>
        <v>93996.836482518935</v>
      </c>
      <c r="E22" s="22">
        <f t="shared" si="4"/>
        <v>30</v>
      </c>
      <c r="F22" s="15">
        <f t="shared" si="0"/>
        <v>124398.48181612942</v>
      </c>
      <c r="H22" s="22">
        <f t="shared" si="5"/>
        <v>30</v>
      </c>
      <c r="I22" s="16">
        <f t="shared" si="2"/>
        <v>218395.31829864834</v>
      </c>
    </row>
    <row r="23" spans="2:9" ht="20.25" thickTop="1" thickBot="1" x14ac:dyDescent="0.35">
      <c r="B23" s="21">
        <f t="shared" si="3"/>
        <v>31</v>
      </c>
      <c r="C23" s="14">
        <f t="shared" si="1"/>
        <v>109179.59508678809</v>
      </c>
      <c r="E23" s="22">
        <f t="shared" si="4"/>
        <v>31</v>
      </c>
      <c r="F23" s="15">
        <f t="shared" si="0"/>
        <v>128339.42572006428</v>
      </c>
      <c r="H23" s="22">
        <f t="shared" si="5"/>
        <v>31</v>
      </c>
      <c r="I23" s="16">
        <f t="shared" si="2"/>
        <v>237519.02080685238</v>
      </c>
    </row>
    <row r="24" spans="2:9" ht="20.25" thickTop="1" thickBot="1" x14ac:dyDescent="0.35">
      <c r="B24" s="21">
        <f t="shared" si="3"/>
        <v>32</v>
      </c>
      <c r="C24" s="14">
        <f t="shared" si="1"/>
        <v>124843.34348364045</v>
      </c>
      <c r="E24" s="22">
        <f t="shared" si="4"/>
        <v>32</v>
      </c>
      <c r="F24" s="15">
        <f t="shared" si="0"/>
        <v>132405.21872687576</v>
      </c>
      <c r="H24" s="22">
        <f t="shared" si="5"/>
        <v>32</v>
      </c>
      <c r="I24" s="16">
        <f t="shared" si="2"/>
        <v>257248.56221051619</v>
      </c>
    </row>
    <row r="25" spans="2:9" ht="20.25" thickTop="1" thickBot="1" x14ac:dyDescent="0.35">
      <c r="B25" s="21">
        <f t="shared" si="3"/>
        <v>33</v>
      </c>
      <c r="C25" s="14">
        <f t="shared" si="1"/>
        <v>141003.31942970506</v>
      </c>
      <c r="E25" s="22">
        <f t="shared" si="4"/>
        <v>33</v>
      </c>
      <c r="F25" s="15">
        <f t="shared" si="0"/>
        <v>136599.81605614306</v>
      </c>
      <c r="H25" s="22">
        <f t="shared" si="5"/>
        <v>33</v>
      </c>
      <c r="I25" s="16">
        <f t="shared" si="2"/>
        <v>277603.13548584812</v>
      </c>
    </row>
    <row r="26" spans="2:9" ht="20.25" thickTop="1" thickBot="1" x14ac:dyDescent="0.35">
      <c r="B26" s="21">
        <f t="shared" si="3"/>
        <v>34</v>
      </c>
      <c r="C26" s="14">
        <f t="shared" si="1"/>
        <v>157675.24341374094</v>
      </c>
      <c r="E26" s="22">
        <f t="shared" si="4"/>
        <v>34</v>
      </c>
      <c r="F26" s="15">
        <f t="shared" si="0"/>
        <v>140927.29822880149</v>
      </c>
      <c r="H26" s="22">
        <f t="shared" si="5"/>
        <v>34</v>
      </c>
      <c r="I26" s="16">
        <f t="shared" si="2"/>
        <v>298602.54164254246</v>
      </c>
    </row>
    <row r="27" spans="2:9" ht="20.25" thickTop="1" thickBot="1" x14ac:dyDescent="0.35">
      <c r="B27" s="21">
        <f t="shared" si="3"/>
        <v>35</v>
      </c>
      <c r="C27" s="14">
        <f t="shared" si="1"/>
        <v>174875.33394959106</v>
      </c>
      <c r="E27" s="22">
        <f t="shared" si="4"/>
        <v>35</v>
      </c>
      <c r="F27" s="15">
        <f t="shared" si="0"/>
        <v>145391.87503668974</v>
      </c>
      <c r="H27" s="22">
        <f t="shared" si="5"/>
        <v>35</v>
      </c>
      <c r="I27" s="16">
        <f t="shared" si="2"/>
        <v>320267.20898628084</v>
      </c>
    </row>
    <row r="28" spans="2:9" ht="20.25" thickTop="1" thickBot="1" x14ac:dyDescent="0.35">
      <c r="B28" s="21">
        <f t="shared" si="3"/>
        <v>36</v>
      </c>
      <c r="C28" s="14">
        <f t="shared" si="1"/>
        <v>192620.32335361693</v>
      </c>
      <c r="E28" s="22">
        <f t="shared" si="4"/>
        <v>36</v>
      </c>
      <c r="F28" s="15">
        <f t="shared" si="0"/>
        <v>149997.88963785191</v>
      </c>
      <c r="H28" s="22">
        <f t="shared" si="5"/>
        <v>36</v>
      </c>
      <c r="I28" s="16">
        <f t="shared" si="2"/>
        <v>342618.21299146884</v>
      </c>
    </row>
    <row r="29" spans="2:9" ht="20.25" thickTop="1" thickBot="1" x14ac:dyDescent="0.35">
      <c r="B29" s="21">
        <f t="shared" si="3"/>
        <v>37</v>
      </c>
      <c r="C29" s="14">
        <f t="shared" si="1"/>
        <v>210927.47402196229</v>
      </c>
      <c r="E29" s="22">
        <f t="shared" si="4"/>
        <v>37</v>
      </c>
      <c r="F29" s="15">
        <f t="shared" si="0"/>
        <v>154749.82278157887</v>
      </c>
      <c r="H29" s="22">
        <f t="shared" si="5"/>
        <v>37</v>
      </c>
      <c r="I29" s="16">
        <f t="shared" si="2"/>
        <v>365677.29680354113</v>
      </c>
    </row>
    <row r="30" spans="2:9" ht="20.25" thickTop="1" thickBot="1" x14ac:dyDescent="0.35">
      <c r="B30" s="21">
        <f t="shared" si="3"/>
        <v>38</v>
      </c>
      <c r="C30" s="14">
        <f t="shared" si="1"/>
        <v>229814.59522348086</v>
      </c>
      <c r="E30" s="22">
        <f t="shared" si="4"/>
        <v>38</v>
      </c>
      <c r="F30" s="15">
        <f t="shared" si="0"/>
        <v>159652.29716729911</v>
      </c>
      <c r="H30" s="22">
        <f t="shared" si="5"/>
        <v>38</v>
      </c>
      <c r="I30" s="16">
        <f t="shared" si="2"/>
        <v>389466.89239077998</v>
      </c>
    </row>
    <row r="31" spans="2:9" ht="20.25" thickTop="1" thickBot="1" x14ac:dyDescent="0.35">
      <c r="B31" s="21">
        <f t="shared" si="3"/>
        <v>39</v>
      </c>
      <c r="C31" s="14">
        <f t="shared" si="1"/>
        <v>249300.06042466339</v>
      </c>
      <c r="E31" s="22">
        <f t="shared" si="4"/>
        <v>39</v>
      </c>
      <c r="F31" s="15">
        <f t="shared" si="0"/>
        <v>164710.08194155895</v>
      </c>
      <c r="H31" s="22">
        <f t="shared" si="5"/>
        <v>39</v>
      </c>
      <c r="I31" s="16">
        <f t="shared" si="2"/>
        <v>414010.14236622234</v>
      </c>
    </row>
    <row r="32" spans="2:9" ht="20.25" thickTop="1" thickBot="1" x14ac:dyDescent="0.35">
      <c r="B32" s="21">
        <f t="shared" si="3"/>
        <v>40</v>
      </c>
      <c r="C32" s="14">
        <f t="shared" si="1"/>
        <v>269402.82516341942</v>
      </c>
      <c r="E32" s="22">
        <f t="shared" si="4"/>
        <v>40</v>
      </c>
      <c r="F32" s="15">
        <f t="shared" si="0"/>
        <v>169928.09733746733</v>
      </c>
      <c r="H32" s="22">
        <f t="shared" si="5"/>
        <v>40</v>
      </c>
      <c r="I32" s="16">
        <f t="shared" si="2"/>
        <v>439330.92250088672</v>
      </c>
    </row>
    <row r="33" spans="2:9" ht="20.25" thickTop="1" thickBot="1" x14ac:dyDescent="0.35">
      <c r="B33" s="21">
        <f t="shared" si="3"/>
        <v>41</v>
      </c>
      <c r="C33" s="14">
        <f t="shared" si="1"/>
        <v>290142.44548909925</v>
      </c>
      <c r="E33" s="22">
        <f t="shared" si="4"/>
        <v>41</v>
      </c>
      <c r="F33" s="15">
        <f t="shared" si="0"/>
        <v>175311.41946111809</v>
      </c>
      <c r="H33" s="22">
        <f t="shared" si="5"/>
        <v>41</v>
      </c>
      <c r="I33" s="16">
        <f t="shared" si="2"/>
        <v>465453.86495021731</v>
      </c>
    </row>
    <row r="34" spans="2:9" ht="20.25" thickTop="1" thickBot="1" x14ac:dyDescent="0.35">
      <c r="B34" s="21">
        <f t="shared" si="3"/>
        <v>42</v>
      </c>
      <c r="C34" s="14">
        <f t="shared" si="1"/>
        <v>311539.09698669665</v>
      </c>
      <c r="E34" s="22">
        <f t="shared" si="4"/>
        <v>42</v>
      </c>
      <c r="F34" s="15">
        <f t="shared" si="0"/>
        <v>180865.28522964611</v>
      </c>
      <c r="H34" s="22">
        <f t="shared" si="5"/>
        <v>42</v>
      </c>
      <c r="I34" s="16">
        <f t="shared" si="2"/>
        <v>492404.38221634272</v>
      </c>
    </row>
    <row r="35" spans="2:9" ht="20.25" thickTop="1" thickBot="1" x14ac:dyDescent="0.35">
      <c r="B35" s="21">
        <f t="shared" si="3"/>
        <v>43</v>
      </c>
      <c r="C35" s="14">
        <f t="shared" si="1"/>
        <v>333613.59440373786</v>
      </c>
      <c r="E35" s="22">
        <f t="shared" si="4"/>
        <v>43</v>
      </c>
      <c r="F35" s="15">
        <f t="shared" si="0"/>
        <v>186595.0974657211</v>
      </c>
      <c r="H35" s="22">
        <f t="shared" si="5"/>
        <v>43</v>
      </c>
      <c r="I35" s="16">
        <f t="shared" si="2"/>
        <v>520208.691869459</v>
      </c>
    </row>
    <row r="36" spans="2:9" ht="20.25" thickTop="1" thickBot="1" x14ac:dyDescent="0.35">
      <c r="B36" s="21">
        <f t="shared" si="3"/>
        <v>44</v>
      </c>
      <c r="C36" s="14">
        <f t="shared" si="1"/>
        <v>356387.41189895087</v>
      </c>
      <c r="E36" s="22">
        <f t="shared" si="4"/>
        <v>44</v>
      </c>
      <c r="F36" s="15">
        <f t="shared" si="0"/>
        <v>192506.43015343492</v>
      </c>
      <c r="H36" s="22">
        <f t="shared" si="5"/>
        <v>44</v>
      </c>
      <c r="I36" s="16">
        <f t="shared" si="2"/>
        <v>548893.84205238579</v>
      </c>
    </row>
    <row r="37" spans="2:9" ht="20.25" thickTop="1" thickBot="1" x14ac:dyDescent="0.35">
      <c r="B37" s="21">
        <f t="shared" si="3"/>
        <v>45</v>
      </c>
      <c r="C37" s="14">
        <f t="shared" si="1"/>
        <v>379882.70393241232</v>
      </c>
      <c r="E37" s="22">
        <f t="shared" si="4"/>
        <v>45</v>
      </c>
      <c r="F37" s="15">
        <f t="shared" si="0"/>
        <v>198605.03386069552</v>
      </c>
      <c r="H37" s="22">
        <f t="shared" si="5"/>
        <v>45</v>
      </c>
      <c r="I37" s="16">
        <f t="shared" si="2"/>
        <v>578487.73779310787</v>
      </c>
    </row>
    <row r="38" spans="2:9" ht="20.25" thickTop="1" thickBot="1" x14ac:dyDescent="0.35">
      <c r="B38" s="21">
        <f t="shared" si="3"/>
        <v>46</v>
      </c>
      <c r="C38" s="14">
        <f t="shared" si="1"/>
        <v>404122.32681749365</v>
      </c>
      <c r="E38" s="22">
        <f t="shared" si="4"/>
        <v>46</v>
      </c>
      <c r="F38" s="15">
        <f t="shared" si="0"/>
        <v>204896.84133340212</v>
      </c>
      <c r="H38" s="22">
        <f t="shared" si="5"/>
        <v>46</v>
      </c>
      <c r="I38" s="16">
        <f t="shared" si="2"/>
        <v>609019.16815089574</v>
      </c>
    </row>
    <row r="39" spans="2:9" ht="20.25" thickTop="1" thickBot="1" x14ac:dyDescent="0.35">
      <c r="B39" s="21">
        <f t="shared" si="3"/>
        <v>47</v>
      </c>
      <c r="C39" s="14">
        <f t="shared" si="1"/>
        <v>429129.86095557438</v>
      </c>
      <c r="E39" s="22">
        <f t="shared" si="4"/>
        <v>47</v>
      </c>
      <c r="F39" s="15">
        <f t="shared" si="0"/>
        <v>211387.97326684406</v>
      </c>
      <c r="H39" s="22">
        <f t="shared" si="5"/>
        <v>47</v>
      </c>
      <c r="I39" s="16">
        <f t="shared" si="2"/>
        <v>640517.83422241849</v>
      </c>
    </row>
    <row r="40" spans="2:9" ht="20.25" thickTop="1" thickBot="1" x14ac:dyDescent="0.35">
      <c r="B40" s="21">
        <f t="shared" si="3"/>
        <v>48</v>
      </c>
      <c r="C40" s="14">
        <f t="shared" si="1"/>
        <v>454929.63377514941</v>
      </c>
      <c r="E40" s="22">
        <f t="shared" si="4"/>
        <v>48</v>
      </c>
      <c r="F40" s="15">
        <f t="shared" si="0"/>
        <v>218084.7442599374</v>
      </c>
      <c r="H40" s="22">
        <f t="shared" si="5"/>
        <v>48</v>
      </c>
      <c r="I40" s="16">
        <f t="shared" si="2"/>
        <v>673014.37803508679</v>
      </c>
    </row>
    <row r="41" spans="2:9" ht="20.25" thickTop="1" thickBot="1" x14ac:dyDescent="0.35">
      <c r="B41" s="21">
        <f t="shared" si="3"/>
        <v>49</v>
      </c>
      <c r="C41" s="14">
        <f t="shared" si="1"/>
        <v>481546.74339764874</v>
      </c>
      <c r="E41" s="22">
        <f t="shared" si="4"/>
        <v>49</v>
      </c>
      <c r="F41" s="15">
        <f t="shared" si="0"/>
        <v>224993.66895809199</v>
      </c>
      <c r="H41" s="22">
        <f t="shared" si="5"/>
        <v>49</v>
      </c>
      <c r="I41" s="16">
        <f t="shared" si="2"/>
        <v>706540.41235574079</v>
      </c>
    </row>
    <row r="42" spans="2:9" ht="20.25" thickTop="1" thickBot="1" x14ac:dyDescent="0.35">
      <c r="B42" s="21">
        <f t="shared" si="3"/>
        <v>50</v>
      </c>
      <c r="C42" s="14">
        <f t="shared" si="1"/>
        <v>509007.08305298857</v>
      </c>
      <c r="E42" s="22">
        <f t="shared" si="4"/>
        <v>50</v>
      </c>
      <c r="F42" s="15">
        <f t="shared" si="0"/>
        <v>232121.46839068405</v>
      </c>
      <c r="H42" s="22">
        <f t="shared" si="5"/>
        <v>50</v>
      </c>
      <c r="I42" s="16">
        <f t="shared" si="2"/>
        <v>741128.55144367262</v>
      </c>
    </row>
    <row r="43" spans="2:9" ht="20.25" thickTop="1" thickBot="1" x14ac:dyDescent="0.35">
      <c r="B43" s="21">
        <f t="shared" si="3"/>
        <v>51</v>
      </c>
      <c r="C43" s="14">
        <f t="shared" si="1"/>
        <v>537337.36626860965</v>
      </c>
      <c r="E43" s="22">
        <f t="shared" si="4"/>
        <v>51</v>
      </c>
      <c r="F43" s="15">
        <f t="shared" si="0"/>
        <v>239475.07650930065</v>
      </c>
      <c r="H43" s="22">
        <f t="shared" si="5"/>
        <v>51</v>
      </c>
      <c r="I43" s="16">
        <f t="shared" si="2"/>
        <v>776812.44277791027</v>
      </c>
    </row>
    <row r="44" spans="2:9" ht="20.25" thickTop="1" thickBot="1" x14ac:dyDescent="0.35">
      <c r="B44" s="21">
        <f t="shared" si="3"/>
        <v>52</v>
      </c>
      <c r="C44" s="14">
        <f t="shared" si="1"/>
        <v>566565.15285650163</v>
      </c>
      <c r="E44" s="22">
        <f t="shared" si="4"/>
        <v>52</v>
      </c>
      <c r="F44" s="15">
        <f t="shared" si="0"/>
        <v>247061.646933115</v>
      </c>
      <c r="H44" s="22">
        <f t="shared" si="5"/>
        <v>52</v>
      </c>
      <c r="I44" s="16">
        <f t="shared" si="2"/>
        <v>813626.79978961661</v>
      </c>
    </row>
    <row r="45" spans="2:9" ht="20.25" thickTop="1" thickBot="1" x14ac:dyDescent="0.35">
      <c r="B45" s="21">
        <f t="shared" si="3"/>
        <v>53</v>
      </c>
      <c r="C45" s="14">
        <f t="shared" si="1"/>
        <v>596718.87572349806</v>
      </c>
      <c r="E45" s="22">
        <f t="shared" si="4"/>
        <v>53</v>
      </c>
      <c r="F45" s="15">
        <f t="shared" si="0"/>
        <v>254888.55990795582</v>
      </c>
      <c r="H45" s="22">
        <f t="shared" si="5"/>
        <v>53</v>
      </c>
      <c r="I45" s="16">
        <f t="shared" si="2"/>
        <v>851607.43563145387</v>
      </c>
    </row>
    <row r="46" spans="2:9" ht="20.25" thickTop="1" thickBot="1" x14ac:dyDescent="0.35">
      <c r="B46" s="21">
        <f t="shared" si="3"/>
        <v>54</v>
      </c>
      <c r="C46" s="14">
        <f t="shared" si="1"/>
        <v>627827.86853092082</v>
      </c>
      <c r="E46" s="22">
        <f t="shared" si="4"/>
        <v>54</v>
      </c>
      <c r="F46" s="15">
        <f t="shared" si="0"/>
        <v>262963.42948583956</v>
      </c>
      <c r="H46" s="22">
        <f t="shared" si="5"/>
        <v>54</v>
      </c>
      <c r="I46" s="16">
        <f t="shared" si="2"/>
        <v>890791.29801676038</v>
      </c>
    </row>
    <row r="47" spans="2:9" ht="20.25" thickTop="1" thickBot="1" x14ac:dyDescent="0.35">
      <c r="B47" s="21">
        <f t="shared" si="3"/>
        <v>55</v>
      </c>
      <c r="C47" s="14">
        <f t="shared" si="1"/>
        <v>659922.39423048252</v>
      </c>
      <c r="E47" s="22">
        <f t="shared" si="4"/>
        <v>55</v>
      </c>
      <c r="F47" s="15">
        <f t="shared" si="0"/>
        <v>271294.11093195062</v>
      </c>
      <c r="H47" s="22">
        <f t="shared" si="5"/>
        <v>55</v>
      </c>
      <c r="I47" s="16">
        <f t="shared" si="2"/>
        <v>931216.50516243314</v>
      </c>
    </row>
    <row r="48" spans="2:9" ht="20.25" thickTop="1" thickBot="1" x14ac:dyDescent="0.35">
      <c r="B48" s="21">
        <f t="shared" si="3"/>
        <v>56</v>
      </c>
      <c r="C48" s="14">
        <f t="shared" si="1"/>
        <v>693033.6745042064</v>
      </c>
      <c r="E48" s="22">
        <f t="shared" si="4"/>
        <v>56</v>
      </c>
      <c r="F48" s="15">
        <f t="shared" ref="F48:F65" si="6">-FV($O$4,(E48-$B$12)*12,0,$C$8,1)</f>
        <v>279888.70836627448</v>
      </c>
      <c r="H48" s="22">
        <f t="shared" si="5"/>
        <v>56</v>
      </c>
      <c r="I48" s="16">
        <f t="shared" si="2"/>
        <v>972922.38287048088</v>
      </c>
    </row>
    <row r="49" spans="2:9" ht="20.25" thickTop="1" thickBot="1" x14ac:dyDescent="0.35">
      <c r="B49" s="21">
        <f t="shared" si="3"/>
        <v>57</v>
      </c>
      <c r="C49" s="14">
        <f t="shared" si="1"/>
        <v>727193.92013700202</v>
      </c>
      <c r="E49" s="22">
        <f t="shared" si="4"/>
        <v>57</v>
      </c>
      <c r="F49" s="15">
        <f t="shared" si="6"/>
        <v>288755.58264731779</v>
      </c>
      <c r="H49" s="22">
        <f t="shared" si="5"/>
        <v>57</v>
      </c>
      <c r="I49" s="16">
        <f t="shared" si="2"/>
        <v>1015949.5027843198</v>
      </c>
    </row>
    <row r="50" spans="2:9" ht="20.25" thickTop="1" thickBot="1" x14ac:dyDescent="0.35">
      <c r="B50" s="21">
        <f t="shared" si="3"/>
        <v>58</v>
      </c>
      <c r="C50" s="14">
        <f t="shared" si="1"/>
        <v>762436.36235144432</v>
      </c>
      <c r="E50" s="22">
        <f t="shared" si="4"/>
        <v>58</v>
      </c>
      <c r="F50" s="15">
        <f t="shared" si="6"/>
        <v>297903.35950558446</v>
      </c>
      <c r="H50" s="22">
        <f t="shared" si="5"/>
        <v>58</v>
      </c>
      <c r="I50" s="16">
        <f t="shared" si="2"/>
        <v>1060339.7218570288</v>
      </c>
    </row>
    <row r="51" spans="2:9" ht="20.25" thickTop="1" thickBot="1" x14ac:dyDescent="0.35">
      <c r="B51" s="21">
        <f t="shared" si="3"/>
        <v>59</v>
      </c>
      <c r="C51" s="14">
        <f t="shared" si="1"/>
        <v>798795.28513524018</v>
      </c>
      <c r="E51" s="22">
        <f t="shared" si="4"/>
        <v>59</v>
      </c>
      <c r="F51" s="15">
        <f t="shared" si="6"/>
        <v>307340.93793472101</v>
      </c>
      <c r="H51" s="22">
        <f t="shared" si="5"/>
        <v>59</v>
      </c>
      <c r="I51" s="16">
        <f t="shared" si="2"/>
        <v>1106136.2230699612</v>
      </c>
    </row>
    <row r="52" spans="2:9" ht="20.25" thickTop="1" thickBot="1" x14ac:dyDescent="0.35">
      <c r="B52" s="21">
        <f t="shared" si="3"/>
        <v>60</v>
      </c>
      <c r="C52" s="14">
        <f t="shared" si="1"/>
        <v>836306.05859282671</v>
      </c>
      <c r="E52" s="22">
        <f t="shared" si="4"/>
        <v>60</v>
      </c>
      <c r="F52" s="15">
        <f t="shared" si="6"/>
        <v>317077.49884849263</v>
      </c>
      <c r="H52" s="22">
        <f t="shared" si="5"/>
        <v>60</v>
      </c>
      <c r="I52" s="16">
        <f t="shared" si="2"/>
        <v>1153383.5574413193</v>
      </c>
    </row>
    <row r="53" spans="2:9" ht="20.25" thickTop="1" thickBot="1" x14ac:dyDescent="0.35">
      <c r="B53" s="21">
        <f t="shared" si="3"/>
        <v>61</v>
      </c>
      <c r="C53" s="14">
        <f t="shared" si="1"/>
        <v>875005.17335354933</v>
      </c>
      <c r="E53" s="22">
        <f t="shared" si="4"/>
        <v>61</v>
      </c>
      <c r="F53" s="15">
        <f t="shared" si="6"/>
        <v>327122.51401201246</v>
      </c>
      <c r="H53" s="22">
        <f t="shared" si="5"/>
        <v>61</v>
      </c>
      <c r="I53" s="16">
        <f t="shared" si="2"/>
        <v>1202127.6873655617</v>
      </c>
    </row>
    <row r="54" spans="2:9" ht="20.25" thickTop="1" thickBot="1" x14ac:dyDescent="0.35">
      <c r="B54" s="21">
        <f t="shared" si="3"/>
        <v>62</v>
      </c>
      <c r="C54" s="14">
        <f t="shared" si="1"/>
        <v>914930.27606989152</v>
      </c>
      <c r="E54" s="22">
        <f t="shared" si="4"/>
        <v>62</v>
      </c>
      <c r="F54" s="15">
        <f t="shared" si="6"/>
        <v>337485.75525591255</v>
      </c>
      <c r="H54" s="22">
        <f t="shared" si="5"/>
        <v>62</v>
      </c>
      <c r="I54" s="16">
        <f t="shared" si="2"/>
        <v>1252416.0313258041</v>
      </c>
    </row>
    <row r="55" spans="2:9" ht="20.25" thickTop="1" thickBot="1" x14ac:dyDescent="0.35">
      <c r="B55" s="21">
        <f t="shared" si="3"/>
        <v>63</v>
      </c>
      <c r="C55" s="14">
        <f t="shared" si="1"/>
        <v>956120.20604028797</v>
      </c>
      <c r="E55" s="22">
        <f t="shared" si="4"/>
        <v>63</v>
      </c>
      <c r="F55" s="15">
        <f t="shared" si="6"/>
        <v>348177.30398241954</v>
      </c>
      <c r="H55" s="22">
        <f t="shared" si="5"/>
        <v>63</v>
      </c>
      <c r="I55" s="16">
        <f t="shared" si="2"/>
        <v>1304297.5100227075</v>
      </c>
    </row>
    <row r="56" spans="2:9" ht="20.25" thickTop="1" thickBot="1" x14ac:dyDescent="0.35">
      <c r="B56" s="21">
        <f t="shared" si="3"/>
        <v>64</v>
      </c>
      <c r="C56" s="14">
        <f t="shared" si="1"/>
        <v>998615.03299214609</v>
      </c>
      <c r="E56" s="22">
        <f t="shared" si="4"/>
        <v>64</v>
      </c>
      <c r="F56" s="15">
        <f t="shared" si="6"/>
        <v>359207.5609725822</v>
      </c>
      <c r="H56" s="22">
        <f t="shared" si="5"/>
        <v>64</v>
      </c>
      <c r="I56" s="16">
        <f t="shared" si="2"/>
        <v>1357822.5939647283</v>
      </c>
    </row>
    <row r="57" spans="2:9" ht="20.25" thickTop="1" thickBot="1" x14ac:dyDescent="0.35">
      <c r="B57" s="21">
        <f t="shared" si="3"/>
        <v>65</v>
      </c>
      <c r="C57" s="14">
        <f t="shared" si="1"/>
        <v>1042456.0960618391</v>
      </c>
      <c r="E57" s="22">
        <f t="shared" si="4"/>
        <v>65</v>
      </c>
      <c r="F57" s="15">
        <f t="shared" si="6"/>
        <v>370587.25650419318</v>
      </c>
      <c r="H57" s="22">
        <f t="shared" si="5"/>
        <v>65</v>
      </c>
      <c r="I57" s="16">
        <f t="shared" si="2"/>
        <v>1413043.3525660322</v>
      </c>
    </row>
    <row r="58" spans="2:9" ht="20.25" thickTop="1" thickBot="1" x14ac:dyDescent="0.35">
      <c r="B58" s="21">
        <f t="shared" si="3"/>
        <v>66</v>
      </c>
      <c r="C58" s="14">
        <f t="shared" si="1"/>
        <v>1087686.04400958</v>
      </c>
      <c r="E58" s="22">
        <f t="shared" si="4"/>
        <v>66</v>
      </c>
      <c r="F58" s="15">
        <f t="shared" si="6"/>
        <v>382327.46079024556</v>
      </c>
      <c r="H58" s="22">
        <f t="shared" si="5"/>
        <v>66</v>
      </c>
      <c r="I58" s="16">
        <f t="shared" si="2"/>
        <v>1470013.5047998256</v>
      </c>
    </row>
    <row r="59" spans="2:9" ht="20.25" thickTop="1" thickBot="1" x14ac:dyDescent="0.35">
      <c r="B59" s="21">
        <f t="shared" si="3"/>
        <v>67</v>
      </c>
      <c r="C59" s="14">
        <f t="shared" si="1"/>
        <v>1134348.8767083052</v>
      </c>
      <c r="E59" s="22">
        <f t="shared" si="4"/>
        <v>67</v>
      </c>
      <c r="F59" s="15">
        <f t="shared" si="6"/>
        <v>394439.59474808007</v>
      </c>
      <c r="H59" s="22">
        <f t="shared" si="5"/>
        <v>67</v>
      </c>
      <c r="I59" s="16">
        <f t="shared" si="2"/>
        <v>1528788.4714563852</v>
      </c>
    </row>
    <row r="60" spans="2:9" ht="20.25" thickTop="1" thickBot="1" x14ac:dyDescent="0.35">
      <c r="B60" s="21">
        <f t="shared" si="3"/>
        <v>68</v>
      </c>
      <c r="C60" s="14">
        <f t="shared" si="1"/>
        <v>1182489.9879469259</v>
      </c>
      <c r="E60" s="22">
        <f t="shared" si="4"/>
        <v>68</v>
      </c>
      <c r="F60" s="15">
        <f t="shared" si="6"/>
        <v>406935.44110969879</v>
      </c>
      <c r="H60" s="22">
        <f t="shared" si="5"/>
        <v>68</v>
      </c>
      <c r="I60" s="16">
        <f t="shared" si="2"/>
        <v>1589425.4290566246</v>
      </c>
    </row>
    <row r="61" spans="2:9" ht="20.25" thickTop="1" thickBot="1" x14ac:dyDescent="0.35">
      <c r="B61" s="21">
        <f t="shared" si="3"/>
        <v>69</v>
      </c>
      <c r="C61" s="14">
        <f t="shared" si="1"/>
        <v>1232156.2095895864</v>
      </c>
      <c r="E61" s="22">
        <f t="shared" si="4"/>
        <v>69</v>
      </c>
      <c r="F61" s="15">
        <f t="shared" si="6"/>
        <v>419827.15588405356</v>
      </c>
      <c r="H61" s="22">
        <f t="shared" si="5"/>
        <v>69</v>
      </c>
      <c r="I61" s="16">
        <f t="shared" si="2"/>
        <v>1651983.3654736399</v>
      </c>
    </row>
    <row r="62" spans="2:9" ht="20.25" thickTop="1" thickBot="1" x14ac:dyDescent="0.35">
      <c r="B62" s="21">
        <f t="shared" si="3"/>
        <v>70</v>
      </c>
      <c r="C62" s="14">
        <f t="shared" si="1"/>
        <v>1283395.8571338858</v>
      </c>
      <c r="E62" s="22">
        <f t="shared" si="4"/>
        <v>70</v>
      </c>
      <c r="F62" s="15">
        <f t="shared" si="6"/>
        <v>433127.28018245992</v>
      </c>
      <c r="H62" s="22">
        <f t="shared" si="5"/>
        <v>70</v>
      </c>
      <c r="I62" s="16">
        <f t="shared" si="2"/>
        <v>1716523.1373163457</v>
      </c>
    </row>
    <row r="63" spans="2:9" ht="20.25" thickTop="1" thickBot="1" x14ac:dyDescent="0.35">
      <c r="B63" s="21">
        <f t="shared" si="3"/>
        <v>71</v>
      </c>
      <c r="C63" s="14">
        <f t="shared" si="1"/>
        <v>1336258.7767123885</v>
      </c>
      <c r="E63" s="22">
        <f t="shared" si="4"/>
        <v>71</v>
      </c>
      <c r="F63" s="15">
        <f t="shared" si="6"/>
        <v>446848.7524186396</v>
      </c>
      <c r="H63" s="22">
        <f t="shared" si="5"/>
        <v>71</v>
      </c>
      <c r="I63" s="16">
        <f t="shared" si="2"/>
        <v>1783107.5291310281</v>
      </c>
    </row>
    <row r="64" spans="2:9" ht="20.25" thickTop="1" thickBot="1" x14ac:dyDescent="0.35">
      <c r="B64" s="21">
        <f t="shared" si="3"/>
        <v>72</v>
      </c>
      <c r="C64" s="14">
        <f t="shared" si="1"/>
        <v>1390796.3935831385</v>
      </c>
      <c r="E64" s="22">
        <f t="shared" si="4"/>
        <v>72</v>
      </c>
      <c r="F64" s="15">
        <f t="shared" si="6"/>
        <v>461004.92089526163</v>
      </c>
      <c r="H64" s="22">
        <f t="shared" si="5"/>
        <v>72</v>
      </c>
      <c r="I64" s="16">
        <f t="shared" si="2"/>
        <v>1851801.3144784002</v>
      </c>
    </row>
    <row r="65" spans="2:9" ht="19.5" thickTop="1" x14ac:dyDescent="0.3">
      <c r="B65" s="21">
        <f t="shared" si="3"/>
        <v>73</v>
      </c>
      <c r="C65" s="14">
        <f t="shared" si="1"/>
        <v>1447061.762156354</v>
      </c>
      <c r="E65" s="22">
        <f t="shared" si="4"/>
        <v>73</v>
      </c>
      <c r="F65" s="15">
        <f t="shared" si="6"/>
        <v>475609.55678922305</v>
      </c>
      <c r="H65" s="22">
        <f t="shared" si="5"/>
        <v>73</v>
      </c>
      <c r="I65" s="16">
        <f t="shared" si="2"/>
        <v>1922671.3189455771</v>
      </c>
    </row>
  </sheetData>
  <sheetProtection password="CAE3" sheet="1" objects="1" scenarios="1" selectLockedCells="1"/>
  <mergeCells count="6">
    <mergeCell ref="A10:B10"/>
    <mergeCell ref="K1:L1"/>
    <mergeCell ref="A2:C2"/>
    <mergeCell ref="A4:D4"/>
    <mergeCell ref="A7:B7"/>
    <mergeCell ref="A9:B9"/>
  </mergeCells>
  <phoneticPr fontId="7" type="noConversion"/>
  <pageMargins left="0.25" right="0.25" top="0.75" bottom="0.75" header="0.3" footer="0.3"/>
  <pageSetup paperSize="9" scale="57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C9" sqref="C9"/>
    </sheetView>
  </sheetViews>
  <sheetFormatPr defaultRowHeight="15.75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גיליון1</vt:lpstr>
      <vt:lpstr>גיליון3</vt:lpstr>
      <vt:lpstr>גיליון1!WPrint_Area_W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ויקי בוסו-טיקר</cp:lastModifiedBy>
  <cp:lastPrinted>2014-07-07T21:00:52Z</cp:lastPrinted>
  <dcterms:created xsi:type="dcterms:W3CDTF">2007-03-02T14:19:10Z</dcterms:created>
  <dcterms:modified xsi:type="dcterms:W3CDTF">2016-09-27T09:27:12Z</dcterms:modified>
</cp:coreProperties>
</file>