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480" yWindow="105" windowWidth="27960" windowHeight="11070"/>
  </bookViews>
  <sheets>
    <sheet name="גיליון1" sheetId="1" r:id="rId1"/>
  </sheets>
  <calcPr calcId="145621"/>
</workbook>
</file>

<file path=xl/calcChain.xml><?xml version="1.0" encoding="utf-8"?>
<calcChain xmlns="http://schemas.openxmlformats.org/spreadsheetml/2006/main">
  <c r="E13" i="1" l="1"/>
  <c r="E10" i="1"/>
  <c r="E15" i="1" l="1"/>
  <c r="E16" i="1" l="1"/>
  <c r="E17" i="1" s="1"/>
</calcChain>
</file>

<file path=xl/comments1.xml><?xml version="1.0" encoding="utf-8"?>
<comments xmlns="http://schemas.openxmlformats.org/spreadsheetml/2006/main">
  <authors>
    <author>אחיטוב</author>
  </authors>
  <commentList>
    <comment ref="D13" authorId="0">
      <text>
        <r>
          <rPr>
            <b/>
            <sz val="14"/>
            <color indexed="81"/>
            <rFont val="Tahoma"/>
            <family val="2"/>
          </rPr>
          <t xml:space="preserve">אחיטוב ייעוץ פנסיה משכנתא וביטוחים:
</t>
        </r>
        <r>
          <rPr>
            <sz val="14"/>
            <color indexed="81"/>
            <rFont val="Tahoma"/>
            <family val="2"/>
          </rPr>
          <t>הבנקים לא רואים במענק (במידה וישנו) חלק מההון העצמי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4"/>
            <color indexed="81"/>
            <rFont val="Tahoma"/>
            <family val="2"/>
          </rPr>
          <t xml:space="preserve">אחיטוב ייעוץ פנסיה משכנתא וביטוחים :
</t>
        </r>
        <r>
          <rPr>
            <sz val="14"/>
            <color indexed="81"/>
            <rFont val="Tahoma"/>
            <family val="2"/>
          </rPr>
          <t>הסכום כולל את המענק (במידה וישנו)</t>
        </r>
      </text>
    </comment>
    <comment ref="D17" authorId="0">
      <text>
        <r>
          <rPr>
            <b/>
            <sz val="14"/>
            <color indexed="81"/>
            <rFont val="Tahoma"/>
            <family val="2"/>
          </rPr>
          <t>אחיטוב ייעוץ פנסיה, משכנתא וביטוחים:</t>
        </r>
        <r>
          <rPr>
            <sz val="14"/>
            <color indexed="81"/>
            <rFont val="Tahoma"/>
            <family val="2"/>
          </rPr>
          <t xml:space="preserve">
הבנקים 'מעדיפים' שההכנסה תהיה גבוהה ב20% למרות שבאופן עקרוני גם הכנסה זו מספיקה.</t>
        </r>
      </text>
    </comment>
  </commentList>
</comments>
</file>

<file path=xl/sharedStrings.xml><?xml version="1.0" encoding="utf-8"?>
<sst xmlns="http://schemas.openxmlformats.org/spreadsheetml/2006/main" count="15" uniqueCount="15">
  <si>
    <t>מחיר למ"ר</t>
  </si>
  <si>
    <t>שטח הדירה</t>
  </si>
  <si>
    <t>שטח המרפסות</t>
  </si>
  <si>
    <t>שטח הגינה</t>
  </si>
  <si>
    <t>שטח המחסנים</t>
  </si>
  <si>
    <t>מספר החניות</t>
  </si>
  <si>
    <t>עליית מדד תשומות הבניה</t>
  </si>
  <si>
    <t>הערכת שמאי</t>
  </si>
  <si>
    <t>מינימום הון עצמי נדרש</t>
  </si>
  <si>
    <t>מענק</t>
  </si>
  <si>
    <t>הון עצמי בפועל</t>
  </si>
  <si>
    <t>משכנתא</t>
  </si>
  <si>
    <t>החזר חודשי מינ' (שמרני)</t>
  </si>
  <si>
    <t>הכנסה נדרשת מינ'</t>
  </si>
  <si>
    <t>עלות הדירה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</si>
</sst>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₪&quot;\ #,##0;[Red]&quot;₪&quot;\ \-#,##0"/>
    <numFmt numFmtId="44" formatCode="_ &quot;₪&quot;\ * #,##0.00_ ;_ &quot;₪&quot;\ * \-#,##0.00_ ;_ &quot;₪&quot;\ * &quot;-&quot;??_ ;_ @_ "/>
    <numFmt numFmtId="164" formatCode="_ &quot;₪&quot;\ * #,##0_ ;_ &quot;₪&quot;\ * \-#,##0_ ;_ &quot;₪&quot;\ * &quot;-&quot;??_ ;_ @_ "/>
  </numFmts>
  <fonts count="6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22"/>
      <color theme="1"/>
      <name val="MeodedPashut_OE Bold"/>
      <family val="3"/>
    </font>
    <font>
      <sz val="9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3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/>
    <xf numFmtId="164" fontId="2" fillId="2" borderId="2" xfId="1" applyNumberFormat="1" applyFont="1" applyFill="1" applyBorder="1" applyProtection="1">
      <protection locked="0"/>
    </xf>
    <xf numFmtId="0" fontId="2" fillId="3" borderId="4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9" fontId="2" fillId="2" borderId="8" xfId="0" applyNumberFormat="1" applyFont="1" applyFill="1" applyBorder="1" applyAlignment="1" applyProtection="1">
      <alignment horizontal="center"/>
      <protection locked="0"/>
    </xf>
    <xf numFmtId="164" fontId="2" fillId="3" borderId="4" xfId="1" applyNumberFormat="1" applyFont="1" applyFill="1" applyBorder="1" applyProtection="1">
      <protection locked="0"/>
    </xf>
    <xf numFmtId="164" fontId="2" fillId="2" borderId="4" xfId="1" applyNumberFormat="1" applyFont="1" applyFill="1" applyBorder="1" applyProtection="1">
      <protection hidden="1"/>
    </xf>
    <xf numFmtId="164" fontId="2" fillId="3" borderId="6" xfId="1" applyNumberFormat="1" applyFont="1" applyFill="1" applyBorder="1" applyProtection="1">
      <protection locked="0"/>
    </xf>
    <xf numFmtId="164" fontId="2" fillId="3" borderId="2" xfId="0" applyNumberFormat="1" applyFont="1" applyFill="1" applyBorder="1" applyProtection="1">
      <protection hidden="1"/>
    </xf>
    <xf numFmtId="6" fontId="2" fillId="2" borderId="4" xfId="0" applyNumberFormat="1" applyFont="1" applyFill="1" applyBorder="1" applyProtection="1">
      <protection locked="0" hidden="1"/>
    </xf>
    <xf numFmtId="164" fontId="2" fillId="3" borderId="4" xfId="0" applyNumberFormat="1" applyFont="1" applyFill="1" applyBorder="1" applyProtection="1">
      <protection hidden="1"/>
    </xf>
    <xf numFmtId="6" fontId="2" fillId="2" borderId="4" xfId="0" applyNumberFormat="1" applyFont="1" applyFill="1" applyBorder="1" applyProtection="1">
      <protection hidden="1"/>
    </xf>
    <xf numFmtId="6" fontId="2" fillId="3" borderId="6" xfId="0" applyNumberFormat="1" applyFont="1" applyFill="1" applyBorder="1" applyProtection="1">
      <protection hidden="1"/>
    </xf>
    <xf numFmtId="0" fontId="2" fillId="2" borderId="1" xfId="0" applyFont="1" applyFill="1" applyBorder="1"/>
    <xf numFmtId="0" fontId="2" fillId="3" borderId="3" xfId="0" applyFont="1" applyFill="1" applyBorder="1"/>
    <xf numFmtId="0" fontId="2" fillId="2" borderId="3" xfId="0" applyFont="1" applyFill="1" applyBorder="1"/>
    <xf numFmtId="0" fontId="2" fillId="2" borderId="7" xfId="0" applyFont="1" applyFill="1" applyBorder="1"/>
    <xf numFmtId="0" fontId="2" fillId="2" borderId="3" xfId="0" applyFont="1" applyFill="1" applyBorder="1" applyAlignment="1">
      <alignment horizontal="center"/>
    </xf>
    <xf numFmtId="0" fontId="2" fillId="3" borderId="5" xfId="0" applyFont="1" applyFill="1" applyBorder="1"/>
    <xf numFmtId="0" fontId="2" fillId="3" borderId="1" xfId="0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http://www.ahituv.biz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62142</xdr:rowOff>
    </xdr:from>
    <xdr:to>
      <xdr:col>2</xdr:col>
      <xdr:colOff>2733675</xdr:colOff>
      <xdr:row>4</xdr:row>
      <xdr:rowOff>301974</xdr:rowOff>
    </xdr:to>
    <xdr:pic>
      <xdr:nvPicPr>
        <xdr:cNvPr id="3" name="תמונה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366650" y="62142"/>
          <a:ext cx="4838699" cy="1735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410667</xdr:rowOff>
    </xdr:from>
    <xdr:to>
      <xdr:col>2</xdr:col>
      <xdr:colOff>2748043</xdr:colOff>
      <xdr:row>13</xdr:row>
      <xdr:rowOff>267295</xdr:rowOff>
    </xdr:to>
    <xdr:pic>
      <xdr:nvPicPr>
        <xdr:cNvPr id="4" name="תמונה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352282" y="3649167"/>
          <a:ext cx="4938793" cy="17711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125657</xdr:rowOff>
    </xdr:from>
    <xdr:to>
      <xdr:col>2</xdr:col>
      <xdr:colOff>2729748</xdr:colOff>
      <xdr:row>18</xdr:row>
      <xdr:rowOff>23349</xdr:rowOff>
    </xdr:to>
    <xdr:pic>
      <xdr:nvPicPr>
        <xdr:cNvPr id="5" name="תמונה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370577" y="5440607"/>
          <a:ext cx="4920498" cy="17645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250414</xdr:rowOff>
    </xdr:from>
    <xdr:to>
      <xdr:col>2</xdr:col>
      <xdr:colOff>2741723</xdr:colOff>
      <xdr:row>9</xdr:row>
      <xdr:rowOff>161925</xdr:rowOff>
    </xdr:to>
    <xdr:pic>
      <xdr:nvPicPr>
        <xdr:cNvPr id="6" name="תמונה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358602" y="1850614"/>
          <a:ext cx="4932473" cy="1768886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485776</xdr:colOff>
      <xdr:row>0</xdr:row>
      <xdr:rowOff>66675</xdr:rowOff>
    </xdr:from>
    <xdr:to>
      <xdr:col>13</xdr:col>
      <xdr:colOff>523875</xdr:colOff>
      <xdr:row>4</xdr:row>
      <xdr:rowOff>306507</xdr:rowOff>
    </xdr:to>
    <xdr:pic>
      <xdr:nvPicPr>
        <xdr:cNvPr id="7" name="תמונה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707925" y="66675"/>
          <a:ext cx="4838699" cy="1735257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8</xdr:row>
      <xdr:rowOff>415200</xdr:rowOff>
    </xdr:from>
    <xdr:to>
      <xdr:col>13</xdr:col>
      <xdr:colOff>547768</xdr:colOff>
      <xdr:row>13</xdr:row>
      <xdr:rowOff>262303</xdr:rowOff>
    </xdr:to>
    <xdr:pic>
      <xdr:nvPicPr>
        <xdr:cNvPr id="8" name="תמונה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684032" y="3653700"/>
          <a:ext cx="4938793" cy="1771153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13</xdr:row>
      <xdr:rowOff>130190</xdr:rowOff>
    </xdr:from>
    <xdr:to>
      <xdr:col>13</xdr:col>
      <xdr:colOff>529473</xdr:colOff>
      <xdr:row>18</xdr:row>
      <xdr:rowOff>27882</xdr:rowOff>
    </xdr:to>
    <xdr:pic>
      <xdr:nvPicPr>
        <xdr:cNvPr id="9" name="תמונה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702327" y="5445140"/>
          <a:ext cx="4920498" cy="1764592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4</xdr:row>
      <xdr:rowOff>254947</xdr:rowOff>
    </xdr:from>
    <xdr:to>
      <xdr:col>13</xdr:col>
      <xdr:colOff>541448</xdr:colOff>
      <xdr:row>9</xdr:row>
      <xdr:rowOff>166458</xdr:rowOff>
    </xdr:to>
    <xdr:pic>
      <xdr:nvPicPr>
        <xdr:cNvPr id="10" name="תמונה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690352" y="1855147"/>
          <a:ext cx="4932473" cy="1768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7"/>
  <sheetViews>
    <sheetView showGridLines="0" showRowColHeaders="0" rightToLeft="1" tabSelected="1" workbookViewId="0">
      <selection activeCell="E9" sqref="E9"/>
    </sheetView>
  </sheetViews>
  <sheetFormatPr defaultRowHeight="29.25" x14ac:dyDescent="0.5"/>
  <cols>
    <col min="1" max="1" width="19.75" style="3" customWidth="1"/>
    <col min="2" max="2" width="9" style="3"/>
    <col min="3" max="3" width="50.5" style="3" customWidth="1"/>
    <col min="4" max="4" width="49" style="2" customWidth="1"/>
    <col min="5" max="5" width="24.625" style="2" customWidth="1"/>
    <col min="6" max="6" width="7.375" style="3" customWidth="1"/>
    <col min="7" max="39" width="9" style="3"/>
    <col min="40" max="16384" width="9" style="1"/>
  </cols>
  <sheetData>
    <row r="1" spans="4:5" ht="30" thickBot="1" x14ac:dyDescent="0.55000000000000004"/>
    <row r="2" spans="4:5" x14ac:dyDescent="0.5">
      <c r="D2" s="16" t="s">
        <v>0</v>
      </c>
      <c r="E2" s="4">
        <v>7500</v>
      </c>
    </row>
    <row r="3" spans="4:5" x14ac:dyDescent="0.5">
      <c r="D3" s="17" t="s">
        <v>1</v>
      </c>
      <c r="E3" s="5">
        <v>100</v>
      </c>
    </row>
    <row r="4" spans="4:5" x14ac:dyDescent="0.5">
      <c r="D4" s="18" t="s">
        <v>2</v>
      </c>
      <c r="E4" s="6">
        <v>12</v>
      </c>
    </row>
    <row r="5" spans="4:5" x14ac:dyDescent="0.5">
      <c r="D5" s="17" t="s">
        <v>3</v>
      </c>
      <c r="E5" s="5">
        <v>0</v>
      </c>
    </row>
    <row r="6" spans="4:5" x14ac:dyDescent="0.5">
      <c r="D6" s="18" t="s">
        <v>4</v>
      </c>
      <c r="E6" s="6">
        <v>5</v>
      </c>
    </row>
    <row r="7" spans="4:5" x14ac:dyDescent="0.5">
      <c r="D7" s="17" t="s">
        <v>5</v>
      </c>
      <c r="E7" s="5">
        <v>1</v>
      </c>
    </row>
    <row r="8" spans="4:5" x14ac:dyDescent="0.5">
      <c r="D8" s="19" t="s">
        <v>6</v>
      </c>
      <c r="E8" s="7">
        <v>0</v>
      </c>
    </row>
    <row r="9" spans="4:5" x14ac:dyDescent="0.5">
      <c r="D9" s="17" t="s">
        <v>9</v>
      </c>
      <c r="E9" s="8">
        <v>40000</v>
      </c>
    </row>
    <row r="10" spans="4:5" x14ac:dyDescent="0.5">
      <c r="D10" s="20" t="s">
        <v>14</v>
      </c>
      <c r="E10" s="9">
        <f>E2*(E3+0.3*E4+0.3*E5+0.4*E6+2*E7)*(1+E8)</f>
        <v>807000</v>
      </c>
    </row>
    <row r="11" spans="4:5" ht="30" thickBot="1" x14ac:dyDescent="0.55000000000000004">
      <c r="D11" s="21" t="s">
        <v>7</v>
      </c>
      <c r="E11" s="10">
        <v>1000000</v>
      </c>
    </row>
    <row r="12" spans="4:5" ht="30" thickBot="1" x14ac:dyDescent="0.55000000000000004"/>
    <row r="13" spans="4:5" x14ac:dyDescent="0.5">
      <c r="D13" s="22" t="s">
        <v>8</v>
      </c>
      <c r="E13" s="11">
        <f>IF((E2*(E3+0.3*E4+0.3*E5+0.4*E6+2*E7))&gt;E11,"שמאות נמוכה מדי - לא הגיוני",MAX((100000-IF(E9&gt;0,MIN(40000,E9),0)),((E2*(E3+0.3*E4+0.3*E5+0.4*E6+2*E7))*0.1),((E2*(E3+0.3*E4+0.3*E5+0.4*E6+2*E7))-0.75*IF(E11&gt;=1800000,IF((E2*(E3+0.3*E4+0.3*E5+0.4*E6+2*E7))&gt;=1800000,(E2*(E3+0.3*E4+0.3*E5+0.4*E6+2*E7)),1800000),E11))))+(E2*(E3+0.3*E4+0.3*E5+0.4*E6+2*E7)*(1+E8))-(E2*(E3+0.3*E4+0.3*E5+0.4*E6+2*E7))</f>
        <v>80700</v>
      </c>
    </row>
    <row r="14" spans="4:5" x14ac:dyDescent="0.5">
      <c r="D14" s="18" t="s">
        <v>10</v>
      </c>
      <c r="E14" s="12">
        <v>400000</v>
      </c>
    </row>
    <row r="15" spans="4:5" x14ac:dyDescent="0.5">
      <c r="D15" s="17" t="s">
        <v>11</v>
      </c>
      <c r="E15" s="13">
        <f>IF(E14&lt;E13,"יש צורך בהון עצמי גבוה יותר",E10-E14)</f>
        <v>407000</v>
      </c>
    </row>
    <row r="16" spans="4:5" x14ac:dyDescent="0.5">
      <c r="D16" s="18" t="s">
        <v>12</v>
      </c>
      <c r="E16" s="14">
        <f>-PMT(5.5%/12,300,(E15-E9))</f>
        <v>2253.7010966729958</v>
      </c>
    </row>
    <row r="17" spans="4:5" ht="30" thickBot="1" x14ac:dyDescent="0.55000000000000004">
      <c r="D17" s="21" t="s">
        <v>13</v>
      </c>
      <c r="E17" s="15">
        <f>E16*2.5</f>
        <v>5634.2527416824896</v>
      </c>
    </row>
  </sheetData>
  <sheetProtection sheet="1" objects="1" scenarios="1" selectLockedCells="1"/>
  <protectedRanges>
    <protectedRange sqref="E14" name="הון עצמי"/>
    <protectedRange password="CE2A" sqref="E2:E9 E11" name="נתוני דירה"/>
  </protectedRanges>
  <pageMargins left="0.7" right="0.7" top="0.75" bottom="0.75" header="0.3" footer="0.3"/>
  <pageSetup paperSize="9" orientation="portrait" r:id="rId1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גיליון1</vt:lpstr>
    </vt:vector>
  </TitlesOfParts>
  <Company>ya.pc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אחיטוב</dc:creator>
  <cp:lastModifiedBy>אחיטוב</cp:lastModifiedBy>
  <dcterms:created xsi:type="dcterms:W3CDTF">2017-08-09T21:30:07Z</dcterms:created>
  <dcterms:modified xsi:type="dcterms:W3CDTF">2018-01-03T20:34:46Z</dcterms:modified>
</cp:coreProperties>
</file>